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4775" activeTab="0"/>
  </bookViews>
  <sheets>
    <sheet name="2017" sheetId="1" r:id="rId1"/>
  </sheets>
  <definedNames>
    <definedName name="_xlnm.Print_Area" localSheetId="0">'2017'!$A$1:$Q$114</definedName>
  </definedNames>
  <calcPr fullCalcOnLoad="1"/>
</workbook>
</file>

<file path=xl/sharedStrings.xml><?xml version="1.0" encoding="utf-8"?>
<sst xmlns="http://schemas.openxmlformats.org/spreadsheetml/2006/main" count="112" uniqueCount="98">
  <si>
    <t>Bezirk / Kreis</t>
  </si>
  <si>
    <t>2/06 Rottal</t>
  </si>
  <si>
    <t>4/02 Regensburg</t>
  </si>
  <si>
    <t>1/13 Mühldorf</t>
  </si>
  <si>
    <t>5/07 Hof</t>
  </si>
  <si>
    <t>1/08 Garmisch-Weilheim</t>
  </si>
  <si>
    <t>2/03 Passau</t>
  </si>
  <si>
    <t>1/01 Eichstätt/Neuburg</t>
  </si>
  <si>
    <t>1/05 München-West</t>
  </si>
  <si>
    <t>1/07 Landsberg</t>
  </si>
  <si>
    <t>1/12 Erding</t>
  </si>
  <si>
    <t>1/14 Altötting</t>
  </si>
  <si>
    <t>5/03 Coburg</t>
  </si>
  <si>
    <t>5/08 Bayreuth</t>
  </si>
  <si>
    <t>6/04 Erlangen</t>
  </si>
  <si>
    <t>6/08 Roth</t>
  </si>
  <si>
    <t>7/01 Aschaffenburg</t>
  </si>
  <si>
    <t>7/02 Miltenberg</t>
  </si>
  <si>
    <t>7/03 Main/Spessart</t>
  </si>
  <si>
    <t>7/05 Rhön</t>
  </si>
  <si>
    <t>7/06 Schweinfurt</t>
  </si>
  <si>
    <t>1/09 Miesbach/Tölz</t>
  </si>
  <si>
    <t>1/02 Ingolstadt</t>
  </si>
  <si>
    <t>1/10 München-Ost</t>
  </si>
  <si>
    <t>1/15 Reichenhall/Traunstein</t>
  </si>
  <si>
    <t>3/06 Augsburg-Nord</t>
  </si>
  <si>
    <t>3/07 Günzburg/Donau</t>
  </si>
  <si>
    <t>3/01 Oberallgäu</t>
  </si>
  <si>
    <t>3/02 Ostallgäu</t>
  </si>
  <si>
    <t>3/04 Unterallgäu Ost</t>
  </si>
  <si>
    <t>3/05 Augsburg Süd</t>
  </si>
  <si>
    <t>3/08 Dillingen</t>
  </si>
  <si>
    <t>1/04 Fürstenfeldbruck</t>
  </si>
  <si>
    <t>4/01 Donau</t>
  </si>
  <si>
    <t>5/01 Bamberg</t>
  </si>
  <si>
    <t>5/02 Lichtenfels</t>
  </si>
  <si>
    <t>5/09 Fichtelgebirge</t>
  </si>
  <si>
    <t>5/06 Forchheim</t>
  </si>
  <si>
    <t>6/05 Hersbruck</t>
  </si>
  <si>
    <t>1/03 Dachau</t>
  </si>
  <si>
    <t>1/11 Ebersberg</t>
  </si>
  <si>
    <t>2/05 Kelheim</t>
  </si>
  <si>
    <t>1/06 Starnberg</t>
  </si>
  <si>
    <t>6/02 Neustadt/Aisch</t>
  </si>
  <si>
    <t>5/04 Neustadt</t>
  </si>
  <si>
    <t xml:space="preserve"> </t>
  </si>
  <si>
    <t>3/03 Unterallgäu West</t>
  </si>
  <si>
    <t>7/07 Hassberge</t>
  </si>
  <si>
    <t>2/02 Landshut</t>
  </si>
  <si>
    <t>6/01 Ansbach</t>
  </si>
  <si>
    <t>7/08 Kitzingen</t>
  </si>
  <si>
    <t>5/05 Kronach</t>
  </si>
  <si>
    <t>4/03 Neumarkt</t>
  </si>
  <si>
    <t>2/04 Bayerwald</t>
  </si>
  <si>
    <t>4/08 Tirschenreuth</t>
  </si>
  <si>
    <t>4/04 Amberg</t>
  </si>
  <si>
    <t>1/16 Rosenheim</t>
  </si>
  <si>
    <t>6/03 Fürth</t>
  </si>
  <si>
    <t>4/07 Neustadt/WN</t>
  </si>
  <si>
    <t>4/05 Cham</t>
  </si>
  <si>
    <t>4/06 Schwandorf</t>
  </si>
  <si>
    <t>7/04 Würzburg</t>
  </si>
  <si>
    <t>6/06 Nürnberg</t>
  </si>
  <si>
    <t>6/07 Weißenburg</t>
  </si>
  <si>
    <t xml:space="preserve">2/01 Straubing </t>
  </si>
  <si>
    <t>Herren</t>
  </si>
  <si>
    <t>6er</t>
  </si>
  <si>
    <t>4er</t>
  </si>
  <si>
    <t>3er</t>
  </si>
  <si>
    <t>Damen</t>
  </si>
  <si>
    <t>Jungen</t>
  </si>
  <si>
    <t>Mädchen</t>
  </si>
  <si>
    <t>Bambini</t>
  </si>
  <si>
    <t>2er</t>
  </si>
  <si>
    <t>Vereine OBB West</t>
  </si>
  <si>
    <t>Vereine OBB Ost</t>
  </si>
  <si>
    <t>Vereine Oberbayern</t>
  </si>
  <si>
    <t>Vereine Niederbayern</t>
  </si>
  <si>
    <t>Vereine Schwaben</t>
  </si>
  <si>
    <t>Vereine Oberpfalz</t>
  </si>
  <si>
    <t>Vereine Oberfranken</t>
  </si>
  <si>
    <t>Vereine Mittelfranken</t>
  </si>
  <si>
    <t>Vereine Unterfranken</t>
  </si>
  <si>
    <t>Vereine Bayern</t>
  </si>
  <si>
    <t>Vereine</t>
  </si>
  <si>
    <t>Durchschnitt</t>
  </si>
  <si>
    <t>(63 Kreis)</t>
  </si>
  <si>
    <t>(7 Bezirk)</t>
  </si>
  <si>
    <t>(9 Kreise)</t>
  </si>
  <si>
    <t>(8 Kreise)</t>
  </si>
  <si>
    <t>(6 Kreise)</t>
  </si>
  <si>
    <t>(16 Kreise)</t>
  </si>
  <si>
    <t>Mannschaften in Kreisstaffeln</t>
  </si>
  <si>
    <t>Mannschaften in Bezirksstaffeln</t>
  </si>
  <si>
    <t>Mannschaften in Verbandsstaffeln</t>
  </si>
  <si>
    <t>Mannschaften Bayern</t>
  </si>
  <si>
    <t>Vereine 2017/2018</t>
  </si>
  <si>
    <t>Mannschaften 2017/2018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</si>
</sst>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16" fontId="0" fillId="0" borderId="10" xfId="0" applyNumberForma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16" fontId="0" fillId="0" borderId="10" xfId="0" applyNumberFormat="1" applyFont="1" applyBorder="1" applyAlignment="1">
      <alignment horizontal="left"/>
    </xf>
    <xf numFmtId="16" fontId="0" fillId="0" borderId="11" xfId="0" applyNumberForma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7" fontId="0" fillId="0" borderId="11" xfId="0" applyNumberFormat="1" applyFont="1" applyBorder="1" applyAlignment="1">
      <alignment horizontal="left"/>
    </xf>
    <xf numFmtId="17" fontId="0" fillId="0" borderId="10" xfId="0" applyNumberFormat="1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2" fontId="0" fillId="0" borderId="0" xfId="0" applyNumberForma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2" fontId="1" fillId="0" borderId="12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0" fillId="0" borderId="12" xfId="0" applyNumberForma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2" fontId="1" fillId="0" borderId="14" xfId="0" applyNumberFormat="1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0" borderId="10" xfId="0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5"/>
  <sheetViews>
    <sheetView tabSelected="1" zoomScale="125" zoomScaleNormal="12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5.7109375" style="8" customWidth="1"/>
    <col min="2" max="2" width="10.7109375" style="2" customWidth="1"/>
    <col min="3" max="3" width="10.7109375" style="20" customWidth="1"/>
    <col min="4" max="4" width="10.7109375" style="2" customWidth="1"/>
    <col min="5" max="5" width="5.7109375" style="8" customWidth="1"/>
    <col min="6" max="7" width="5.7109375" style="2" customWidth="1"/>
    <col min="8" max="8" width="5.7109375" style="8" customWidth="1"/>
    <col min="9" max="9" width="5.7109375" style="2" customWidth="1"/>
    <col min="10" max="10" width="5.7109375" style="8" customWidth="1"/>
    <col min="11" max="11" width="5.7109375" style="2" customWidth="1"/>
    <col min="12" max="12" width="5.7109375" style="8" customWidth="1"/>
    <col min="13" max="14" width="5.7109375" style="2" customWidth="1"/>
    <col min="15" max="15" width="5.7109375" style="8" customWidth="1"/>
    <col min="16" max="16" width="5.7109375" style="2" customWidth="1"/>
    <col min="17" max="17" width="10.7109375" style="8" customWidth="1"/>
    <col min="18" max="16384" width="11.421875" style="2" customWidth="1"/>
  </cols>
  <sheetData>
    <row r="1" spans="1:17" ht="12.75">
      <c r="A1" s="1" t="s">
        <v>96</v>
      </c>
      <c r="E1" s="1" t="s">
        <v>97</v>
      </c>
      <c r="H1" s="2"/>
      <c r="J1" s="2"/>
      <c r="L1" s="2"/>
      <c r="O1" s="2"/>
      <c r="Q1" s="2"/>
    </row>
    <row r="2" spans="1:17" ht="12.75">
      <c r="A2" s="2"/>
      <c r="E2" s="2"/>
      <c r="H2" s="2"/>
      <c r="J2" s="2"/>
      <c r="L2" s="2"/>
      <c r="O2" s="2"/>
      <c r="Q2" s="2"/>
    </row>
    <row r="3" spans="1:17" s="1" customFormat="1" ht="12.75">
      <c r="A3" s="3"/>
      <c r="C3" s="21"/>
      <c r="E3" s="3" t="s">
        <v>65</v>
      </c>
      <c r="H3" s="3" t="s">
        <v>69</v>
      </c>
      <c r="J3" s="3" t="s">
        <v>70</v>
      </c>
      <c r="L3" s="3" t="s">
        <v>71</v>
      </c>
      <c r="O3" s="3" t="s">
        <v>72</v>
      </c>
      <c r="Q3" s="3"/>
    </row>
    <row r="4" spans="1:17" s="14" customFormat="1" ht="12.75">
      <c r="A4" s="13" t="s">
        <v>0</v>
      </c>
      <c r="B4" s="14" t="s">
        <v>84</v>
      </c>
      <c r="C4" s="22" t="s">
        <v>85</v>
      </c>
      <c r="E4" s="13" t="s">
        <v>66</v>
      </c>
      <c r="F4" s="14" t="s">
        <v>67</v>
      </c>
      <c r="G4" s="14" t="s">
        <v>68</v>
      </c>
      <c r="H4" s="13" t="s">
        <v>67</v>
      </c>
      <c r="I4" s="14" t="s">
        <v>68</v>
      </c>
      <c r="J4" s="13" t="s">
        <v>67</v>
      </c>
      <c r="K4" s="14" t="s">
        <v>68</v>
      </c>
      <c r="L4" s="13" t="s">
        <v>67</v>
      </c>
      <c r="M4" s="14" t="s">
        <v>68</v>
      </c>
      <c r="N4" s="14" t="s">
        <v>73</v>
      </c>
      <c r="O4" s="13" t="s">
        <v>67</v>
      </c>
      <c r="P4" s="14" t="s">
        <v>68</v>
      </c>
      <c r="Q4" s="13"/>
    </row>
    <row r="5" ht="12.75">
      <c r="A5" s="3"/>
    </row>
    <row r="6" spans="1:17" ht="12.75">
      <c r="A6" s="4" t="s">
        <v>7</v>
      </c>
      <c r="B6" s="2">
        <v>17</v>
      </c>
      <c r="E6" s="8">
        <v>28</v>
      </c>
      <c r="F6" s="2">
        <v>9</v>
      </c>
      <c r="J6" s="8">
        <v>16</v>
      </c>
      <c r="M6" s="2">
        <v>6</v>
      </c>
      <c r="Q6" s="8">
        <f>SUM(E6:P6)</f>
        <v>59</v>
      </c>
    </row>
    <row r="7" spans="1:17" ht="12.75">
      <c r="A7" s="8" t="s">
        <v>22</v>
      </c>
      <c r="B7" s="2">
        <v>21</v>
      </c>
      <c r="E7" s="8">
        <v>46</v>
      </c>
      <c r="F7" s="2">
        <v>9</v>
      </c>
      <c r="J7" s="8">
        <v>13</v>
      </c>
      <c r="M7" s="2">
        <v>2</v>
      </c>
      <c r="Q7" s="8">
        <f aca="true" t="shared" si="0" ref="Q7:Q28">SUM(E7:P7)</f>
        <v>70</v>
      </c>
    </row>
    <row r="8" spans="1:17" ht="12.75">
      <c r="A8" s="8" t="s">
        <v>39</v>
      </c>
      <c r="B8" s="2">
        <v>23</v>
      </c>
      <c r="E8" s="8">
        <v>20</v>
      </c>
      <c r="F8" s="2">
        <v>34</v>
      </c>
      <c r="H8" s="8">
        <v>5</v>
      </c>
      <c r="J8" s="8">
        <v>21</v>
      </c>
      <c r="Q8" s="8">
        <f t="shared" si="0"/>
        <v>80</v>
      </c>
    </row>
    <row r="9" spans="1:17" ht="12.75">
      <c r="A9" s="4" t="s">
        <v>32</v>
      </c>
      <c r="B9" s="2">
        <v>20</v>
      </c>
      <c r="E9" s="8">
        <v>46</v>
      </c>
      <c r="F9" s="2">
        <v>11</v>
      </c>
      <c r="J9" s="8">
        <v>22</v>
      </c>
      <c r="Q9" s="8">
        <f t="shared" si="0"/>
        <v>79</v>
      </c>
    </row>
    <row r="10" spans="1:17" ht="12.75">
      <c r="A10" s="4" t="s">
        <v>8</v>
      </c>
      <c r="B10" s="2">
        <v>20</v>
      </c>
      <c r="E10" s="8">
        <v>31</v>
      </c>
      <c r="F10" s="2">
        <v>43</v>
      </c>
      <c r="K10" s="2">
        <v>10</v>
      </c>
      <c r="Q10" s="8">
        <f t="shared" si="0"/>
        <v>84</v>
      </c>
    </row>
    <row r="11" spans="1:17" ht="12.75">
      <c r="A11" s="4" t="s">
        <v>42</v>
      </c>
      <c r="B11" s="28">
        <v>15</v>
      </c>
      <c r="E11" s="8">
        <v>35</v>
      </c>
      <c r="F11" s="2">
        <v>8</v>
      </c>
      <c r="J11" s="8">
        <v>24</v>
      </c>
      <c r="Q11" s="8">
        <f t="shared" si="0"/>
        <v>67</v>
      </c>
    </row>
    <row r="12" spans="1:17" ht="12.75">
      <c r="A12" s="10" t="s">
        <v>9</v>
      </c>
      <c r="B12" s="2">
        <v>18</v>
      </c>
      <c r="E12" s="8">
        <v>39</v>
      </c>
      <c r="G12" s="2">
        <v>9</v>
      </c>
      <c r="K12" s="2">
        <v>23</v>
      </c>
      <c r="Q12" s="8">
        <f t="shared" si="0"/>
        <v>71</v>
      </c>
    </row>
    <row r="13" spans="1:17" ht="12.75">
      <c r="A13" s="11" t="s">
        <v>5</v>
      </c>
      <c r="B13" s="2">
        <v>26</v>
      </c>
      <c r="E13" s="8">
        <v>34</v>
      </c>
      <c r="F13" s="2">
        <v>10</v>
      </c>
      <c r="J13" s="8">
        <v>25</v>
      </c>
      <c r="M13" s="2">
        <v>6</v>
      </c>
      <c r="Q13" s="8">
        <f t="shared" si="0"/>
        <v>75</v>
      </c>
    </row>
    <row r="14" ht="12.75">
      <c r="A14" s="11"/>
    </row>
    <row r="15" spans="1:17" s="19" customFormat="1" ht="12.75">
      <c r="A15" s="18" t="s">
        <v>74</v>
      </c>
      <c r="B15" s="19">
        <f>SUM(B6:B14)</f>
        <v>160</v>
      </c>
      <c r="C15" s="23">
        <f>B15/8</f>
        <v>20</v>
      </c>
      <c r="E15" s="18">
        <v>72</v>
      </c>
      <c r="H15" s="18">
        <v>25</v>
      </c>
      <c r="J15" s="18">
        <v>25</v>
      </c>
      <c r="L15" s="18">
        <v>1</v>
      </c>
      <c r="O15" s="18"/>
      <c r="Q15" s="18">
        <f t="shared" si="0"/>
        <v>123</v>
      </c>
    </row>
    <row r="16" ht="12.75">
      <c r="A16" s="3"/>
    </row>
    <row r="17" spans="1:17" ht="12.75">
      <c r="A17" s="8" t="s">
        <v>21</v>
      </c>
      <c r="B17" s="2">
        <v>22</v>
      </c>
      <c r="F17" s="2">
        <v>60</v>
      </c>
      <c r="J17" s="8">
        <v>15</v>
      </c>
      <c r="Q17" s="8">
        <f t="shared" si="0"/>
        <v>75</v>
      </c>
    </row>
    <row r="18" spans="1:17" ht="12.75">
      <c r="A18" s="8" t="s">
        <v>23</v>
      </c>
      <c r="B18" s="2">
        <v>21</v>
      </c>
      <c r="E18" s="8">
        <v>49</v>
      </c>
      <c r="F18" s="2">
        <v>15</v>
      </c>
      <c r="J18" s="8">
        <v>32</v>
      </c>
      <c r="P18" s="2">
        <v>6</v>
      </c>
      <c r="Q18" s="8">
        <f t="shared" si="0"/>
        <v>102</v>
      </c>
    </row>
    <row r="19" spans="1:17" ht="12.75">
      <c r="A19" s="4" t="s">
        <v>40</v>
      </c>
      <c r="B19" s="2">
        <v>20</v>
      </c>
      <c r="F19" s="2">
        <v>72</v>
      </c>
      <c r="I19" s="2">
        <v>3</v>
      </c>
      <c r="K19" s="2">
        <v>34</v>
      </c>
      <c r="N19" s="2">
        <v>5</v>
      </c>
      <c r="Q19" s="8">
        <f t="shared" si="0"/>
        <v>114</v>
      </c>
    </row>
    <row r="20" spans="1:17" ht="12.75">
      <c r="A20" s="10" t="s">
        <v>10</v>
      </c>
      <c r="B20" s="2">
        <v>23</v>
      </c>
      <c r="F20" s="2">
        <v>70</v>
      </c>
      <c r="J20" s="8">
        <v>25</v>
      </c>
      <c r="Q20" s="8">
        <f t="shared" si="0"/>
        <v>95</v>
      </c>
    </row>
    <row r="21" spans="1:17" ht="12.75">
      <c r="A21" s="4" t="s">
        <v>3</v>
      </c>
      <c r="B21" s="28">
        <v>15</v>
      </c>
      <c r="E21" s="8">
        <v>19</v>
      </c>
      <c r="F21" s="2">
        <v>17</v>
      </c>
      <c r="J21" s="8">
        <v>10</v>
      </c>
      <c r="Q21" s="8">
        <f t="shared" si="0"/>
        <v>46</v>
      </c>
    </row>
    <row r="22" spans="1:17" ht="12.75">
      <c r="A22" s="8" t="s">
        <v>11</v>
      </c>
      <c r="B22" s="2">
        <v>19</v>
      </c>
      <c r="F22" s="2">
        <v>51</v>
      </c>
      <c r="I22" s="2">
        <v>6</v>
      </c>
      <c r="J22" s="8">
        <v>15</v>
      </c>
      <c r="N22" s="2">
        <v>2</v>
      </c>
      <c r="Q22" s="8">
        <f t="shared" si="0"/>
        <v>74</v>
      </c>
    </row>
    <row r="23" spans="1:17" ht="12.75">
      <c r="A23" s="4" t="s">
        <v>24</v>
      </c>
      <c r="B23" s="2">
        <v>36</v>
      </c>
      <c r="E23" s="8">
        <v>10</v>
      </c>
      <c r="F23" s="2">
        <v>72</v>
      </c>
      <c r="J23" s="8">
        <v>23</v>
      </c>
      <c r="O23" s="8">
        <v>7</v>
      </c>
      <c r="Q23" s="8">
        <f t="shared" si="0"/>
        <v>112</v>
      </c>
    </row>
    <row r="24" spans="1:17" ht="12.75">
      <c r="A24" s="4" t="s">
        <v>56</v>
      </c>
      <c r="B24" s="2">
        <v>36</v>
      </c>
      <c r="E24" s="8">
        <v>72</v>
      </c>
      <c r="F24" s="2">
        <v>23</v>
      </c>
      <c r="J24" s="8">
        <v>33</v>
      </c>
      <c r="Q24" s="8">
        <f t="shared" si="0"/>
        <v>128</v>
      </c>
    </row>
    <row r="25" ht="12.75">
      <c r="A25" s="4"/>
    </row>
    <row r="26" spans="1:17" s="19" customFormat="1" ht="12.75">
      <c r="A26" s="18" t="s">
        <v>75</v>
      </c>
      <c r="B26" s="19">
        <f>SUM(B17:B25)</f>
        <v>192</v>
      </c>
      <c r="C26" s="23">
        <f>B26/8</f>
        <v>24</v>
      </c>
      <c r="E26" s="18">
        <v>72</v>
      </c>
      <c r="H26" s="18">
        <v>25</v>
      </c>
      <c r="J26" s="18">
        <v>27</v>
      </c>
      <c r="L26" s="18">
        <v>3</v>
      </c>
      <c r="O26" s="18"/>
      <c r="Q26" s="18">
        <f t="shared" si="0"/>
        <v>127</v>
      </c>
    </row>
    <row r="27" ht="12.75">
      <c r="A27" s="4"/>
    </row>
    <row r="28" spans="1:17" s="1" customFormat="1" ht="12.75">
      <c r="A28" s="3" t="s">
        <v>76</v>
      </c>
      <c r="B28" s="1">
        <f>SUM(B26,B15)</f>
        <v>352</v>
      </c>
      <c r="C28" s="21">
        <f>B28/16</f>
        <v>22</v>
      </c>
      <c r="D28" s="1" t="s">
        <v>91</v>
      </c>
      <c r="E28" s="3">
        <f>SUM(E15,E26)</f>
        <v>144</v>
      </c>
      <c r="H28" s="3">
        <f>SUM(H15,H26)</f>
        <v>50</v>
      </c>
      <c r="J28" s="3">
        <f>SUM(J15,J26)</f>
        <v>52</v>
      </c>
      <c r="L28" s="3">
        <f>SUM(L15,L26)</f>
        <v>4</v>
      </c>
      <c r="O28" s="3"/>
      <c r="Q28" s="8">
        <f t="shared" si="0"/>
        <v>250</v>
      </c>
    </row>
    <row r="29" spans="1:17" s="6" customFormat="1" ht="12.75">
      <c r="A29" s="15" t="s">
        <v>45</v>
      </c>
      <c r="C29" s="24"/>
      <c r="E29" s="7"/>
      <c r="H29" s="7"/>
      <c r="J29" s="7"/>
      <c r="L29" s="7"/>
      <c r="O29" s="7"/>
      <c r="Q29" s="7"/>
    </row>
    <row r="30" ht="12.75">
      <c r="A30" s="16"/>
    </row>
    <row r="31" spans="1:17" ht="12.75">
      <c r="A31" s="11" t="s">
        <v>64</v>
      </c>
      <c r="B31" s="2">
        <v>15</v>
      </c>
      <c r="E31" s="8">
        <v>18</v>
      </c>
      <c r="F31" s="2">
        <v>17</v>
      </c>
      <c r="K31" s="2">
        <v>12</v>
      </c>
      <c r="P31" s="2">
        <v>7</v>
      </c>
      <c r="Q31" s="8">
        <f>SUM(E31:P31)</f>
        <v>54</v>
      </c>
    </row>
    <row r="32" spans="1:17" ht="12.75">
      <c r="A32" s="11" t="s">
        <v>48</v>
      </c>
      <c r="B32" s="2">
        <v>25</v>
      </c>
      <c r="E32" s="8">
        <v>42</v>
      </c>
      <c r="F32" s="2">
        <v>16</v>
      </c>
      <c r="I32" s="2">
        <v>4</v>
      </c>
      <c r="J32" s="8">
        <v>17</v>
      </c>
      <c r="K32" s="2">
        <v>22</v>
      </c>
      <c r="Q32" s="8">
        <f aca="true" t="shared" si="1" ref="Q32:Q38">SUM(E32:P32)</f>
        <v>101</v>
      </c>
    </row>
    <row r="33" spans="1:17" ht="12.75">
      <c r="A33" s="4" t="s">
        <v>6</v>
      </c>
      <c r="B33" s="2">
        <v>30</v>
      </c>
      <c r="F33" s="2">
        <v>69</v>
      </c>
      <c r="J33" s="8">
        <v>21</v>
      </c>
      <c r="P33" s="2">
        <v>4</v>
      </c>
      <c r="Q33" s="8">
        <f t="shared" si="1"/>
        <v>94</v>
      </c>
    </row>
    <row r="34" spans="1:17" ht="12.75">
      <c r="A34" s="11" t="s">
        <v>53</v>
      </c>
      <c r="B34" s="2">
        <v>21</v>
      </c>
      <c r="E34" s="8">
        <v>10</v>
      </c>
      <c r="F34" s="2">
        <v>25</v>
      </c>
      <c r="J34" s="8">
        <v>13</v>
      </c>
      <c r="Q34" s="8">
        <f t="shared" si="1"/>
        <v>48</v>
      </c>
    </row>
    <row r="35" spans="1:17" ht="12.75">
      <c r="A35" s="4" t="s">
        <v>41</v>
      </c>
      <c r="B35" s="2">
        <v>15</v>
      </c>
      <c r="E35" s="8">
        <v>8</v>
      </c>
      <c r="F35" s="2">
        <v>20</v>
      </c>
      <c r="J35" s="8">
        <v>9</v>
      </c>
      <c r="Q35" s="8">
        <f t="shared" si="1"/>
        <v>37</v>
      </c>
    </row>
    <row r="36" spans="1:17" ht="12.75">
      <c r="A36" s="4" t="s">
        <v>1</v>
      </c>
      <c r="B36" s="2">
        <v>23</v>
      </c>
      <c r="F36" s="2">
        <v>61</v>
      </c>
      <c r="J36" s="8">
        <v>12</v>
      </c>
      <c r="K36" s="2">
        <v>7</v>
      </c>
      <c r="Q36" s="8">
        <f t="shared" si="1"/>
        <v>80</v>
      </c>
    </row>
    <row r="37" ht="12.75">
      <c r="A37" s="4"/>
    </row>
    <row r="38" spans="1:17" s="1" customFormat="1" ht="12.75">
      <c r="A38" s="3" t="s">
        <v>77</v>
      </c>
      <c r="B38" s="1">
        <f>SUM(B31:B37)</f>
        <v>129</v>
      </c>
      <c r="C38" s="21">
        <f>B38/6</f>
        <v>21.5</v>
      </c>
      <c r="D38" s="1" t="s">
        <v>90</v>
      </c>
      <c r="E38" s="3">
        <v>72</v>
      </c>
      <c r="H38" s="3">
        <v>10</v>
      </c>
      <c r="J38" s="3">
        <v>7</v>
      </c>
      <c r="L38" s="3"/>
      <c r="O38" s="3"/>
      <c r="Q38" s="8">
        <f t="shared" si="1"/>
        <v>89</v>
      </c>
    </row>
    <row r="39" spans="1:17" s="6" customFormat="1" ht="12.75">
      <c r="A39" s="5" t="s">
        <v>45</v>
      </c>
      <c r="C39" s="24"/>
      <c r="E39" s="7"/>
      <c r="H39" s="7"/>
      <c r="J39" s="7"/>
      <c r="L39" s="7"/>
      <c r="O39" s="7"/>
      <c r="Q39" s="7"/>
    </row>
    <row r="40" ht="12.75">
      <c r="A40" s="4"/>
    </row>
    <row r="41" spans="1:17" ht="12.75">
      <c r="A41" s="11" t="s">
        <v>27</v>
      </c>
      <c r="B41" s="2">
        <v>27</v>
      </c>
      <c r="E41" s="8">
        <v>16</v>
      </c>
      <c r="F41" s="2">
        <v>29</v>
      </c>
      <c r="G41" s="2">
        <v>17</v>
      </c>
      <c r="J41" s="8">
        <v>15</v>
      </c>
      <c r="K41" s="2">
        <v>12</v>
      </c>
      <c r="Q41" s="8">
        <f>SUM(E41:P41)</f>
        <v>89</v>
      </c>
    </row>
    <row r="42" spans="1:17" ht="12.75">
      <c r="A42" s="8" t="s">
        <v>28</v>
      </c>
      <c r="B42" s="2">
        <v>25</v>
      </c>
      <c r="E42" s="8">
        <v>8</v>
      </c>
      <c r="F42" s="2">
        <v>53</v>
      </c>
      <c r="J42" s="8">
        <v>25</v>
      </c>
      <c r="Q42" s="8">
        <f aca="true" t="shared" si="2" ref="Q42:Q50">SUM(E42:P42)</f>
        <v>86</v>
      </c>
    </row>
    <row r="43" spans="1:17" ht="12.75">
      <c r="A43" s="8" t="s">
        <v>46</v>
      </c>
      <c r="B43" s="2">
        <v>33</v>
      </c>
      <c r="E43" s="8">
        <v>46</v>
      </c>
      <c r="G43" s="2">
        <v>10</v>
      </c>
      <c r="J43" s="8">
        <v>16</v>
      </c>
      <c r="K43" s="2">
        <v>8</v>
      </c>
      <c r="Q43" s="8">
        <f t="shared" si="2"/>
        <v>80</v>
      </c>
    </row>
    <row r="44" spans="1:17" ht="12.75">
      <c r="A44" s="4" t="s">
        <v>29</v>
      </c>
      <c r="B44" s="2">
        <v>23</v>
      </c>
      <c r="E44" s="8">
        <v>47</v>
      </c>
      <c r="F44" s="2">
        <v>10</v>
      </c>
      <c r="K44" s="2">
        <v>37</v>
      </c>
      <c r="Q44" s="8">
        <f t="shared" si="2"/>
        <v>94</v>
      </c>
    </row>
    <row r="45" spans="1:17" ht="12.75">
      <c r="A45" s="4" t="s">
        <v>30</v>
      </c>
      <c r="B45" s="2">
        <v>27</v>
      </c>
      <c r="E45" s="8">
        <v>63</v>
      </c>
      <c r="F45" s="2">
        <v>14</v>
      </c>
      <c r="J45" s="8">
        <v>31</v>
      </c>
      <c r="Q45" s="8">
        <f t="shared" si="2"/>
        <v>108</v>
      </c>
    </row>
    <row r="46" spans="1:17" ht="12.75">
      <c r="A46" s="4" t="s">
        <v>25</v>
      </c>
      <c r="B46" s="2">
        <v>30</v>
      </c>
      <c r="E46" s="8">
        <v>46</v>
      </c>
      <c r="F46" s="2">
        <v>18</v>
      </c>
      <c r="K46" s="2">
        <v>27</v>
      </c>
      <c r="M46" s="2">
        <v>7</v>
      </c>
      <c r="Q46" s="8">
        <f t="shared" si="2"/>
        <v>98</v>
      </c>
    </row>
    <row r="47" spans="1:17" ht="12.75">
      <c r="A47" s="4" t="s">
        <v>26</v>
      </c>
      <c r="B47" s="2">
        <v>22</v>
      </c>
      <c r="E47" s="8">
        <v>58</v>
      </c>
      <c r="F47" s="2">
        <v>5</v>
      </c>
      <c r="I47" s="2">
        <v>4</v>
      </c>
      <c r="J47" s="8">
        <v>10</v>
      </c>
      <c r="K47" s="2">
        <v>29</v>
      </c>
      <c r="Q47" s="8">
        <f t="shared" si="2"/>
        <v>106</v>
      </c>
    </row>
    <row r="48" spans="1:17" ht="12.75">
      <c r="A48" s="4" t="s">
        <v>31</v>
      </c>
      <c r="B48" s="2">
        <v>30</v>
      </c>
      <c r="E48" s="8">
        <v>61</v>
      </c>
      <c r="G48" s="2">
        <v>12</v>
      </c>
      <c r="I48" s="2">
        <v>8</v>
      </c>
      <c r="K48" s="2">
        <v>26</v>
      </c>
      <c r="M48" s="2">
        <v>8</v>
      </c>
      <c r="Q48" s="8">
        <f t="shared" si="2"/>
        <v>115</v>
      </c>
    </row>
    <row r="49" ht="12.75">
      <c r="A49" s="4"/>
    </row>
    <row r="50" spans="1:17" s="1" customFormat="1" ht="12.75">
      <c r="A50" s="3" t="s">
        <v>78</v>
      </c>
      <c r="B50" s="1">
        <f>SUM(B41:B49)</f>
        <v>217</v>
      </c>
      <c r="C50" s="21">
        <f>B50/8</f>
        <v>27.125</v>
      </c>
      <c r="D50" s="1" t="s">
        <v>89</v>
      </c>
      <c r="E50" s="3">
        <v>71</v>
      </c>
      <c r="H50" s="3">
        <v>60</v>
      </c>
      <c r="J50" s="3">
        <v>27</v>
      </c>
      <c r="L50" s="3"/>
      <c r="M50" s="1">
        <v>16</v>
      </c>
      <c r="O50" s="3"/>
      <c r="Q50" s="8">
        <f t="shared" si="2"/>
        <v>174</v>
      </c>
    </row>
    <row r="51" spans="1:17" s="6" customFormat="1" ht="12.75">
      <c r="A51" s="5"/>
      <c r="C51" s="24"/>
      <c r="E51" s="7"/>
      <c r="H51" s="7"/>
      <c r="J51" s="7"/>
      <c r="L51" s="7"/>
      <c r="O51" s="7"/>
      <c r="Q51" s="7"/>
    </row>
    <row r="53" spans="1:17" ht="12.75">
      <c r="A53" s="8" t="s">
        <v>33</v>
      </c>
      <c r="B53" s="2">
        <v>19</v>
      </c>
      <c r="E53" s="8">
        <v>31</v>
      </c>
      <c r="F53" s="2">
        <v>10</v>
      </c>
      <c r="K53" s="2">
        <v>10</v>
      </c>
      <c r="Q53" s="8">
        <f>SUM(E53:P53)</f>
        <v>51</v>
      </c>
    </row>
    <row r="54" spans="1:17" ht="12.75">
      <c r="A54" s="4" t="s">
        <v>2</v>
      </c>
      <c r="B54" s="2">
        <v>26</v>
      </c>
      <c r="E54" s="8">
        <v>36</v>
      </c>
      <c r="G54" s="2">
        <v>18</v>
      </c>
      <c r="K54" s="2">
        <v>21</v>
      </c>
      <c r="Q54" s="8">
        <f aca="true" t="shared" si="3" ref="Q54:Q62">SUM(E54:P54)</f>
        <v>75</v>
      </c>
    </row>
    <row r="55" spans="1:17" ht="12.75">
      <c r="A55" s="4" t="s">
        <v>52</v>
      </c>
      <c r="B55" s="2">
        <v>16</v>
      </c>
      <c r="E55" s="8">
        <v>37</v>
      </c>
      <c r="J55" s="8">
        <v>29</v>
      </c>
      <c r="Q55" s="8">
        <f t="shared" si="3"/>
        <v>66</v>
      </c>
    </row>
    <row r="56" spans="1:17" ht="12.75">
      <c r="A56" s="4" t="s">
        <v>55</v>
      </c>
      <c r="B56" s="2">
        <v>15</v>
      </c>
      <c r="E56" s="8">
        <v>28</v>
      </c>
      <c r="F56" s="2">
        <v>4</v>
      </c>
      <c r="J56" s="8">
        <v>13</v>
      </c>
      <c r="Q56" s="8">
        <f t="shared" si="3"/>
        <v>45</v>
      </c>
    </row>
    <row r="57" spans="1:17" ht="12.75">
      <c r="A57" s="4" t="s">
        <v>59</v>
      </c>
      <c r="B57" s="2">
        <v>18</v>
      </c>
      <c r="E57" s="8">
        <v>25</v>
      </c>
      <c r="F57" s="2">
        <v>10</v>
      </c>
      <c r="J57" s="8">
        <v>7</v>
      </c>
      <c r="K57" s="2">
        <v>13</v>
      </c>
      <c r="M57" s="2">
        <v>6</v>
      </c>
      <c r="Q57" s="8">
        <f t="shared" si="3"/>
        <v>61</v>
      </c>
    </row>
    <row r="58" spans="1:17" ht="12.75">
      <c r="A58" s="4" t="s">
        <v>60</v>
      </c>
      <c r="B58" s="2">
        <v>20</v>
      </c>
      <c r="E58" s="8">
        <v>40</v>
      </c>
      <c r="F58" s="2">
        <v>8</v>
      </c>
      <c r="I58" s="2">
        <v>8</v>
      </c>
      <c r="J58" s="8">
        <v>14</v>
      </c>
      <c r="K58" s="2">
        <v>13</v>
      </c>
      <c r="M58" s="2">
        <v>12</v>
      </c>
      <c r="Q58" s="8">
        <f t="shared" si="3"/>
        <v>95</v>
      </c>
    </row>
    <row r="59" spans="1:17" ht="12.75">
      <c r="A59" s="4" t="s">
        <v>58</v>
      </c>
      <c r="B59" s="2">
        <v>16</v>
      </c>
      <c r="E59" s="8">
        <v>17</v>
      </c>
      <c r="F59" s="2">
        <v>9</v>
      </c>
      <c r="J59" s="8">
        <v>9</v>
      </c>
      <c r="Q59" s="33">
        <f t="shared" si="3"/>
        <v>35</v>
      </c>
    </row>
    <row r="60" spans="1:17" ht="12.75">
      <c r="A60" s="4" t="s">
        <v>54</v>
      </c>
      <c r="B60" s="31">
        <v>12</v>
      </c>
      <c r="E60" s="8">
        <v>16</v>
      </c>
      <c r="F60" s="2">
        <v>8</v>
      </c>
      <c r="I60" s="2">
        <v>6</v>
      </c>
      <c r="J60" s="8">
        <v>7</v>
      </c>
      <c r="K60" s="2">
        <v>6</v>
      </c>
      <c r="Q60" s="33">
        <f t="shared" si="3"/>
        <v>43</v>
      </c>
    </row>
    <row r="61" ht="12.75">
      <c r="A61" s="4"/>
    </row>
    <row r="62" spans="1:17" s="1" customFormat="1" ht="12.75">
      <c r="A62" s="3" t="s">
        <v>79</v>
      </c>
      <c r="B62" s="1">
        <f>SUM(B53:B61)</f>
        <v>142</v>
      </c>
      <c r="C62" s="21">
        <f>B62/8</f>
        <v>17.75</v>
      </c>
      <c r="D62" s="1" t="s">
        <v>89</v>
      </c>
      <c r="E62" s="3">
        <v>70</v>
      </c>
      <c r="H62" s="3">
        <v>39</v>
      </c>
      <c r="J62" s="3">
        <v>24</v>
      </c>
      <c r="L62" s="3"/>
      <c r="M62" s="1">
        <v>7</v>
      </c>
      <c r="O62" s="3"/>
      <c r="Q62" s="8">
        <f t="shared" si="3"/>
        <v>140</v>
      </c>
    </row>
    <row r="63" spans="1:17" s="6" customFormat="1" ht="12.75">
      <c r="A63" s="5" t="s">
        <v>45</v>
      </c>
      <c r="C63" s="24"/>
      <c r="E63" s="7"/>
      <c r="H63" s="7"/>
      <c r="J63" s="7"/>
      <c r="L63" s="7"/>
      <c r="O63" s="7"/>
      <c r="Q63" s="7"/>
    </row>
    <row r="64" ht="12.75">
      <c r="A64" s="4"/>
    </row>
    <row r="65" spans="1:17" ht="12.75">
      <c r="A65" s="8" t="s">
        <v>34</v>
      </c>
      <c r="B65" s="2">
        <v>23</v>
      </c>
      <c r="E65" s="8">
        <v>52</v>
      </c>
      <c r="F65" s="2">
        <v>9</v>
      </c>
      <c r="J65" s="8">
        <v>10</v>
      </c>
      <c r="Q65" s="8">
        <f>SUM(E65:P65)</f>
        <v>71</v>
      </c>
    </row>
    <row r="66" spans="1:17" ht="12.75">
      <c r="A66" s="8" t="s">
        <v>35</v>
      </c>
      <c r="B66" s="2">
        <v>29</v>
      </c>
      <c r="E66" s="8">
        <v>61</v>
      </c>
      <c r="F66" s="2">
        <v>3</v>
      </c>
      <c r="H66" s="8">
        <v>7</v>
      </c>
      <c r="J66" s="8">
        <v>13</v>
      </c>
      <c r="Q66" s="8">
        <f aca="true" t="shared" si="4" ref="Q66:Q75">SUM(E66:P66)</f>
        <v>84</v>
      </c>
    </row>
    <row r="67" spans="1:17" ht="12.75">
      <c r="A67" s="8" t="s">
        <v>12</v>
      </c>
      <c r="B67" s="2">
        <v>27</v>
      </c>
      <c r="E67" s="8">
        <v>65</v>
      </c>
      <c r="F67" s="2">
        <v>10</v>
      </c>
      <c r="H67" s="8">
        <v>8</v>
      </c>
      <c r="J67" s="8">
        <v>16</v>
      </c>
      <c r="Q67" s="8">
        <f t="shared" si="4"/>
        <v>99</v>
      </c>
    </row>
    <row r="68" spans="1:17" ht="12.75">
      <c r="A68" s="8" t="s">
        <v>44</v>
      </c>
      <c r="B68" s="2">
        <v>26</v>
      </c>
      <c r="E68" s="8">
        <v>57</v>
      </c>
      <c r="H68" s="8">
        <v>7</v>
      </c>
      <c r="J68" s="8">
        <v>11</v>
      </c>
      <c r="M68" s="2">
        <v>7</v>
      </c>
      <c r="Q68" s="8">
        <f t="shared" si="4"/>
        <v>82</v>
      </c>
    </row>
    <row r="69" spans="1:17" ht="12.75">
      <c r="A69" s="4" t="s">
        <v>51</v>
      </c>
      <c r="B69" s="2">
        <v>30</v>
      </c>
      <c r="E69" s="8">
        <v>49</v>
      </c>
      <c r="F69" s="2">
        <v>9</v>
      </c>
      <c r="H69" s="8">
        <v>8</v>
      </c>
      <c r="J69" s="8">
        <v>14</v>
      </c>
      <c r="M69" s="2">
        <v>6</v>
      </c>
      <c r="Q69" s="8">
        <f t="shared" si="4"/>
        <v>86</v>
      </c>
    </row>
    <row r="70" spans="1:17" ht="12.75">
      <c r="A70" s="8" t="s">
        <v>37</v>
      </c>
      <c r="B70" s="2">
        <v>22</v>
      </c>
      <c r="E70" s="8">
        <v>20</v>
      </c>
      <c r="F70" s="2">
        <v>32</v>
      </c>
      <c r="J70" s="8">
        <v>8</v>
      </c>
      <c r="K70" s="2">
        <v>17</v>
      </c>
      <c r="Q70" s="8">
        <f t="shared" si="4"/>
        <v>77</v>
      </c>
    </row>
    <row r="71" spans="1:17" ht="12.75">
      <c r="A71" s="4" t="s">
        <v>4</v>
      </c>
      <c r="B71" s="2">
        <v>30</v>
      </c>
      <c r="E71" s="8">
        <v>62</v>
      </c>
      <c r="F71" s="2">
        <v>12</v>
      </c>
      <c r="I71" s="2">
        <v>6</v>
      </c>
      <c r="J71" s="8">
        <v>30</v>
      </c>
      <c r="N71" s="2">
        <v>8</v>
      </c>
      <c r="Q71" s="8">
        <f t="shared" si="4"/>
        <v>118</v>
      </c>
    </row>
    <row r="72" spans="1:17" ht="12.75">
      <c r="A72" s="4" t="s">
        <v>13</v>
      </c>
      <c r="B72" s="2">
        <v>32</v>
      </c>
      <c r="E72" s="8">
        <v>52</v>
      </c>
      <c r="G72" s="2">
        <v>9</v>
      </c>
      <c r="J72" s="8">
        <v>22</v>
      </c>
      <c r="Q72" s="8">
        <f t="shared" si="4"/>
        <v>83</v>
      </c>
    </row>
    <row r="73" spans="1:17" ht="12.75">
      <c r="A73" s="4" t="s">
        <v>36</v>
      </c>
      <c r="B73" s="2">
        <v>21</v>
      </c>
      <c r="E73" s="8">
        <v>39</v>
      </c>
      <c r="F73" s="2">
        <v>4</v>
      </c>
      <c r="J73" s="8">
        <v>7</v>
      </c>
      <c r="Q73" s="8">
        <f t="shared" si="4"/>
        <v>50</v>
      </c>
    </row>
    <row r="74" ht="12.75">
      <c r="A74" s="4"/>
    </row>
    <row r="75" spans="1:17" s="1" customFormat="1" ht="12.75">
      <c r="A75" s="3" t="s">
        <v>80</v>
      </c>
      <c r="B75" s="1">
        <f>SUM(B65:B74)</f>
        <v>240</v>
      </c>
      <c r="C75" s="21">
        <f>B75/9</f>
        <v>26.666666666666668</v>
      </c>
      <c r="D75" s="1" t="s">
        <v>88</v>
      </c>
      <c r="E75" s="3">
        <v>73</v>
      </c>
      <c r="H75" s="3">
        <v>60</v>
      </c>
      <c r="J75" s="3">
        <v>27</v>
      </c>
      <c r="L75" s="3"/>
      <c r="M75" s="1">
        <v>11</v>
      </c>
      <c r="O75" s="3"/>
      <c r="Q75" s="8">
        <f t="shared" si="4"/>
        <v>171</v>
      </c>
    </row>
    <row r="76" spans="1:17" s="6" customFormat="1" ht="12.75">
      <c r="A76" s="7"/>
      <c r="C76" s="24"/>
      <c r="E76" s="7"/>
      <c r="H76" s="7"/>
      <c r="J76" s="7"/>
      <c r="L76" s="7"/>
      <c r="O76" s="7"/>
      <c r="Q76" s="7"/>
    </row>
    <row r="77" ht="12.75">
      <c r="A77" s="4"/>
    </row>
    <row r="78" spans="1:17" ht="12.75">
      <c r="A78" s="4" t="s">
        <v>49</v>
      </c>
      <c r="B78" s="2">
        <v>31</v>
      </c>
      <c r="E78" s="8">
        <v>41</v>
      </c>
      <c r="F78" s="2">
        <v>24</v>
      </c>
      <c r="H78" s="8">
        <v>5</v>
      </c>
      <c r="K78" s="2">
        <v>32</v>
      </c>
      <c r="Q78" s="8">
        <f>SUM(E78:P78)</f>
        <v>102</v>
      </c>
    </row>
    <row r="79" spans="1:17" ht="12.75">
      <c r="A79" s="8" t="s">
        <v>43</v>
      </c>
      <c r="B79" s="2">
        <v>16</v>
      </c>
      <c r="E79" s="8">
        <v>27</v>
      </c>
      <c r="F79" s="2">
        <v>12</v>
      </c>
      <c r="J79" s="8">
        <v>14</v>
      </c>
      <c r="P79" s="2">
        <v>6</v>
      </c>
      <c r="Q79" s="8">
        <f aca="true" t="shared" si="5" ref="Q79:Q87">SUM(E79:P79)</f>
        <v>59</v>
      </c>
    </row>
    <row r="80" spans="1:17" ht="12.75">
      <c r="A80" s="4" t="s">
        <v>57</v>
      </c>
      <c r="B80" s="2">
        <v>22</v>
      </c>
      <c r="E80" s="8">
        <v>37</v>
      </c>
      <c r="F80" s="2">
        <v>24</v>
      </c>
      <c r="J80" s="8">
        <v>30</v>
      </c>
      <c r="Q80" s="8">
        <f t="shared" si="5"/>
        <v>91</v>
      </c>
    </row>
    <row r="81" spans="1:17" ht="12.75">
      <c r="A81" s="8" t="s">
        <v>14</v>
      </c>
      <c r="B81" s="2">
        <v>31</v>
      </c>
      <c r="E81" s="8">
        <v>69</v>
      </c>
      <c r="F81" s="2">
        <v>9</v>
      </c>
      <c r="H81" s="8">
        <v>8</v>
      </c>
      <c r="J81" s="8">
        <v>26</v>
      </c>
      <c r="K81" s="2">
        <v>12</v>
      </c>
      <c r="Q81" s="8">
        <f t="shared" si="5"/>
        <v>124</v>
      </c>
    </row>
    <row r="82" spans="1:17" ht="12.75">
      <c r="A82" s="8" t="s">
        <v>38</v>
      </c>
      <c r="B82" s="2">
        <v>29</v>
      </c>
      <c r="E82" s="8">
        <v>72</v>
      </c>
      <c r="F82" s="2">
        <v>14</v>
      </c>
      <c r="H82" s="8">
        <v>9</v>
      </c>
      <c r="J82" s="8">
        <v>32</v>
      </c>
      <c r="Q82" s="8">
        <f t="shared" si="5"/>
        <v>127</v>
      </c>
    </row>
    <row r="83" spans="1:17" ht="12.75">
      <c r="A83" s="8" t="s">
        <v>62</v>
      </c>
      <c r="B83" s="2">
        <v>32</v>
      </c>
      <c r="E83" s="8">
        <v>61</v>
      </c>
      <c r="F83" s="2">
        <v>34</v>
      </c>
      <c r="J83" s="8">
        <v>24</v>
      </c>
      <c r="Q83" s="8">
        <f t="shared" si="5"/>
        <v>119</v>
      </c>
    </row>
    <row r="84" spans="1:17" ht="12.75">
      <c r="A84" s="4" t="s">
        <v>63</v>
      </c>
      <c r="B84" s="2">
        <v>21</v>
      </c>
      <c r="E84" s="8">
        <v>43</v>
      </c>
      <c r="F84" s="2">
        <v>6</v>
      </c>
      <c r="H84" s="8">
        <v>11</v>
      </c>
      <c r="J84" s="8">
        <v>19</v>
      </c>
      <c r="K84" s="2">
        <v>7</v>
      </c>
      <c r="Q84" s="8">
        <f t="shared" si="5"/>
        <v>86</v>
      </c>
    </row>
    <row r="85" spans="1:17" ht="12.75">
      <c r="A85" s="8" t="s">
        <v>15</v>
      </c>
      <c r="B85" s="2">
        <v>24</v>
      </c>
      <c r="E85" s="8">
        <v>59</v>
      </c>
      <c r="F85" s="2">
        <v>11</v>
      </c>
      <c r="H85" s="8">
        <v>8</v>
      </c>
      <c r="J85" s="8">
        <v>10</v>
      </c>
      <c r="K85" s="2">
        <v>18</v>
      </c>
      <c r="Q85" s="8">
        <f t="shared" si="5"/>
        <v>106</v>
      </c>
    </row>
    <row r="87" spans="1:17" s="1" customFormat="1" ht="12.75">
      <c r="A87" s="3" t="s">
        <v>81</v>
      </c>
      <c r="B87" s="1">
        <f>SUM(B78:B86)</f>
        <v>206</v>
      </c>
      <c r="C87" s="21">
        <f>B87/8</f>
        <v>25.75</v>
      </c>
      <c r="D87" s="1" t="s">
        <v>89</v>
      </c>
      <c r="E87" s="3">
        <v>71</v>
      </c>
      <c r="H87" s="3">
        <v>64</v>
      </c>
      <c r="J87" s="3">
        <v>28</v>
      </c>
      <c r="L87" s="3">
        <v>10</v>
      </c>
      <c r="M87" s="1">
        <v>13</v>
      </c>
      <c r="N87" s="1">
        <v>7</v>
      </c>
      <c r="O87" s="3"/>
      <c r="Q87" s="8">
        <f t="shared" si="5"/>
        <v>193</v>
      </c>
    </row>
    <row r="88" spans="1:17" s="6" customFormat="1" ht="12.75">
      <c r="A88" s="12"/>
      <c r="C88" s="24"/>
      <c r="E88" s="7"/>
      <c r="H88" s="7"/>
      <c r="J88" s="7"/>
      <c r="L88" s="7"/>
      <c r="O88" s="7"/>
      <c r="Q88" s="7"/>
    </row>
    <row r="89" ht="12.75">
      <c r="A89" s="4"/>
    </row>
    <row r="90" spans="1:17" ht="12.75">
      <c r="A90" s="4" t="s">
        <v>16</v>
      </c>
      <c r="B90" s="2">
        <v>39</v>
      </c>
      <c r="E90" s="8">
        <v>71</v>
      </c>
      <c r="F90" s="2">
        <v>19</v>
      </c>
      <c r="H90" s="8">
        <v>17</v>
      </c>
      <c r="J90" s="8">
        <v>33</v>
      </c>
      <c r="K90" s="2">
        <v>8</v>
      </c>
      <c r="M90" s="2">
        <v>7</v>
      </c>
      <c r="Q90" s="30">
        <f>SUM(E90:P90)</f>
        <v>155</v>
      </c>
    </row>
    <row r="91" spans="1:17" ht="12.75">
      <c r="A91" s="9" t="s">
        <v>17</v>
      </c>
      <c r="B91" s="2">
        <v>32</v>
      </c>
      <c r="E91" s="8">
        <v>52</v>
      </c>
      <c r="F91" s="2">
        <v>18</v>
      </c>
      <c r="H91" s="8">
        <v>17</v>
      </c>
      <c r="K91" s="2">
        <v>34</v>
      </c>
      <c r="M91" s="2">
        <v>5</v>
      </c>
      <c r="Q91" s="8">
        <f aca="true" t="shared" si="6" ref="Q91:Q99">SUM(E91:P91)</f>
        <v>126</v>
      </c>
    </row>
    <row r="92" spans="1:17" ht="12.75">
      <c r="A92" s="8" t="s">
        <v>18</v>
      </c>
      <c r="B92" s="2">
        <v>30</v>
      </c>
      <c r="E92" s="8">
        <v>55</v>
      </c>
      <c r="F92" s="2">
        <v>12</v>
      </c>
      <c r="K92" s="2">
        <v>27</v>
      </c>
      <c r="N92" s="2">
        <v>9</v>
      </c>
      <c r="P92" s="2">
        <v>7</v>
      </c>
      <c r="Q92" s="8">
        <f t="shared" si="6"/>
        <v>110</v>
      </c>
    </row>
    <row r="93" spans="1:17" ht="12.75">
      <c r="A93" s="8" t="s">
        <v>61</v>
      </c>
      <c r="B93" s="2">
        <v>26</v>
      </c>
      <c r="E93" s="8">
        <v>44</v>
      </c>
      <c r="F93" s="2">
        <v>18</v>
      </c>
      <c r="J93" s="8">
        <v>26</v>
      </c>
      <c r="Q93" s="8">
        <f t="shared" si="6"/>
        <v>88</v>
      </c>
    </row>
    <row r="94" spans="1:17" ht="12.75">
      <c r="A94" s="8" t="s">
        <v>19</v>
      </c>
      <c r="B94" s="2">
        <v>33</v>
      </c>
      <c r="E94" s="8">
        <v>45</v>
      </c>
      <c r="F94" s="2">
        <v>17</v>
      </c>
      <c r="J94" s="8">
        <v>18</v>
      </c>
      <c r="N94" s="2">
        <v>6</v>
      </c>
      <c r="Q94" s="8">
        <f t="shared" si="6"/>
        <v>86</v>
      </c>
    </row>
    <row r="95" spans="1:17" ht="12.75">
      <c r="A95" s="8" t="s">
        <v>20</v>
      </c>
      <c r="B95" s="32">
        <v>44</v>
      </c>
      <c r="E95" s="8">
        <v>73</v>
      </c>
      <c r="F95" s="2">
        <v>27</v>
      </c>
      <c r="I95" s="2">
        <v>5</v>
      </c>
      <c r="J95" s="8">
        <v>35</v>
      </c>
      <c r="Q95" s="8">
        <f t="shared" si="6"/>
        <v>140</v>
      </c>
    </row>
    <row r="96" spans="1:17" ht="12.75">
      <c r="A96" s="8" t="s">
        <v>47</v>
      </c>
      <c r="B96" s="2">
        <v>17</v>
      </c>
      <c r="E96" s="8">
        <v>18</v>
      </c>
      <c r="F96" s="2">
        <v>10</v>
      </c>
      <c r="Q96" s="29">
        <f t="shared" si="6"/>
        <v>28</v>
      </c>
    </row>
    <row r="97" spans="1:17" ht="12.75">
      <c r="A97" s="8" t="s">
        <v>50</v>
      </c>
      <c r="B97" s="2">
        <v>34</v>
      </c>
      <c r="E97" s="8">
        <v>56</v>
      </c>
      <c r="F97" s="2">
        <v>23</v>
      </c>
      <c r="J97" s="8">
        <v>32</v>
      </c>
      <c r="Q97" s="8">
        <f t="shared" si="6"/>
        <v>111</v>
      </c>
    </row>
    <row r="99" spans="1:17" s="1" customFormat="1" ht="12.75">
      <c r="A99" s="3" t="s">
        <v>82</v>
      </c>
      <c r="B99" s="1">
        <f>SUM(B90:B98)</f>
        <v>255</v>
      </c>
      <c r="C99" s="21">
        <f>B99/8</f>
        <v>31.875</v>
      </c>
      <c r="D99" s="1" t="s">
        <v>89</v>
      </c>
      <c r="E99" s="3">
        <v>71</v>
      </c>
      <c r="H99" s="3">
        <v>9</v>
      </c>
      <c r="J99" s="3">
        <v>15</v>
      </c>
      <c r="L99" s="3"/>
      <c r="M99" s="1">
        <v>5</v>
      </c>
      <c r="O99" s="3"/>
      <c r="Q99" s="8">
        <f t="shared" si="6"/>
        <v>100</v>
      </c>
    </row>
    <row r="100" spans="1:17" s="6" customFormat="1" ht="12.75">
      <c r="A100" s="7" t="s">
        <v>45</v>
      </c>
      <c r="C100" s="24"/>
      <c r="E100" s="7"/>
      <c r="H100" s="7"/>
      <c r="J100" s="7"/>
      <c r="L100" s="7"/>
      <c r="O100" s="7"/>
      <c r="Q100" s="7"/>
    </row>
    <row r="101" ht="12.75">
      <c r="A101" s="10"/>
    </row>
    <row r="102" spans="1:17" s="1" customFormat="1" ht="12.75">
      <c r="A102" s="17" t="s">
        <v>83</v>
      </c>
      <c r="B102" s="1">
        <f>SUM(B99,B87,B75,B62,B50,B38,B28)</f>
        <v>1541</v>
      </c>
      <c r="C102" s="21">
        <f>B102/63</f>
        <v>24.46031746031746</v>
      </c>
      <c r="D102" s="1" t="s">
        <v>86</v>
      </c>
      <c r="E102" s="3"/>
      <c r="H102" s="3"/>
      <c r="J102" s="3"/>
      <c r="L102" s="3"/>
      <c r="O102" s="3"/>
      <c r="Q102" s="3"/>
    </row>
    <row r="103" spans="1:17" s="1" customFormat="1" ht="12.75">
      <c r="A103" s="17"/>
      <c r="C103" s="21">
        <f>B102/7</f>
        <v>220.14285714285714</v>
      </c>
      <c r="D103" s="1" t="s">
        <v>87</v>
      </c>
      <c r="E103" s="3"/>
      <c r="H103" s="3"/>
      <c r="J103" s="3"/>
      <c r="L103" s="3"/>
      <c r="O103" s="3"/>
      <c r="Q103" s="3"/>
    </row>
    <row r="104" spans="1:17" s="6" customFormat="1" ht="12.75">
      <c r="A104" s="7"/>
      <c r="C104" s="24"/>
      <c r="E104" s="7"/>
      <c r="H104" s="7"/>
      <c r="J104" s="7"/>
      <c r="L104" s="7"/>
      <c r="O104" s="7"/>
      <c r="Q104" s="7"/>
    </row>
    <row r="105" spans="1:17" s="1" customFormat="1" ht="12.75">
      <c r="A105" s="3"/>
      <c r="C105" s="21"/>
      <c r="E105" s="3"/>
      <c r="H105" s="3"/>
      <c r="J105" s="3"/>
      <c r="L105" s="3"/>
      <c r="O105" s="3"/>
      <c r="Q105" s="3"/>
    </row>
    <row r="106" spans="1:17" s="1" customFormat="1" ht="12.75">
      <c r="A106" s="3" t="s">
        <v>92</v>
      </c>
      <c r="C106" s="21"/>
      <c r="E106" s="3">
        <f aca="true" t="shared" si="7" ref="E106:Q106">SUM(E6:E13,E17:E24,E31:E36,E41:E48,E53:E60,E65:E73,E78:E85,E90:E97)</f>
        <v>2362</v>
      </c>
      <c r="F106" s="1">
        <f>SUM(F6:F13,F17:F24,F31:F36,F41:F48,F53:F60,F65:F73,F78:F85,F90:F97)</f>
        <v>1247</v>
      </c>
      <c r="G106" s="1">
        <f t="shared" si="7"/>
        <v>75</v>
      </c>
      <c r="H106" s="3">
        <f t="shared" si="7"/>
        <v>110</v>
      </c>
      <c r="I106" s="1">
        <f t="shared" si="7"/>
        <v>50</v>
      </c>
      <c r="J106" s="3">
        <f>SUM(J6:J13,J17:J24,J31:J36,J41:J48,J53:J60,J65:J73,J78:J85,J90:J97)</f>
        <v>952</v>
      </c>
      <c r="K106" s="1">
        <f t="shared" si="7"/>
        <v>465</v>
      </c>
      <c r="L106" s="3">
        <f t="shared" si="7"/>
        <v>0</v>
      </c>
      <c r="M106" s="1">
        <f t="shared" si="7"/>
        <v>72</v>
      </c>
      <c r="N106" s="1">
        <f t="shared" si="7"/>
        <v>30</v>
      </c>
      <c r="O106" s="3">
        <f t="shared" si="7"/>
        <v>7</v>
      </c>
      <c r="P106" s="1">
        <f t="shared" si="7"/>
        <v>30</v>
      </c>
      <c r="Q106" s="3">
        <f t="shared" si="7"/>
        <v>5400</v>
      </c>
    </row>
    <row r="107" spans="1:17" s="1" customFormat="1" ht="12.75">
      <c r="A107" s="3"/>
      <c r="C107" s="21"/>
      <c r="E107" s="3"/>
      <c r="H107" s="3"/>
      <c r="J107" s="3"/>
      <c r="L107" s="3"/>
      <c r="O107" s="3"/>
      <c r="Q107" s="3"/>
    </row>
    <row r="108" spans="1:17" s="1" customFormat="1" ht="12.75">
      <c r="A108" s="3" t="s">
        <v>93</v>
      </c>
      <c r="C108" s="21"/>
      <c r="E108" s="3">
        <f aca="true" t="shared" si="8" ref="E108:Q108">SUM(E28,E38,E50,E62,E75,E87,E99)</f>
        <v>572</v>
      </c>
      <c r="F108" s="1">
        <f>SUM(F28,F38,F50,F62,F75,F87,F99)</f>
        <v>0</v>
      </c>
      <c r="G108" s="1">
        <f t="shared" si="8"/>
        <v>0</v>
      </c>
      <c r="H108" s="3">
        <f t="shared" si="8"/>
        <v>292</v>
      </c>
      <c r="I108" s="1">
        <f t="shared" si="8"/>
        <v>0</v>
      </c>
      <c r="J108" s="3">
        <f t="shared" si="8"/>
        <v>180</v>
      </c>
      <c r="K108" s="1">
        <f t="shared" si="8"/>
        <v>0</v>
      </c>
      <c r="L108" s="3">
        <f t="shared" si="8"/>
        <v>14</v>
      </c>
      <c r="M108" s="1">
        <f t="shared" si="8"/>
        <v>52</v>
      </c>
      <c r="N108" s="1">
        <f t="shared" si="8"/>
        <v>7</v>
      </c>
      <c r="O108" s="3">
        <f t="shared" si="8"/>
        <v>0</v>
      </c>
      <c r="P108" s="1">
        <f t="shared" si="8"/>
        <v>0</v>
      </c>
      <c r="Q108" s="3">
        <f t="shared" si="8"/>
        <v>1117</v>
      </c>
    </row>
    <row r="109" spans="1:17" s="1" customFormat="1" ht="12.75">
      <c r="A109" s="3"/>
      <c r="C109" s="21"/>
      <c r="E109" s="3"/>
      <c r="H109" s="3"/>
      <c r="J109" s="3"/>
      <c r="L109" s="3"/>
      <c r="O109" s="3"/>
      <c r="Q109" s="3"/>
    </row>
    <row r="110" spans="1:17" s="1" customFormat="1" ht="12.75">
      <c r="A110" s="3" t="s">
        <v>94</v>
      </c>
      <c r="C110" s="21"/>
      <c r="E110" s="3">
        <v>61</v>
      </c>
      <c r="F110" s="1">
        <v>0</v>
      </c>
      <c r="G110" s="1">
        <v>0</v>
      </c>
      <c r="H110" s="3">
        <v>57</v>
      </c>
      <c r="I110" s="1">
        <v>0</v>
      </c>
      <c r="J110" s="3">
        <v>20</v>
      </c>
      <c r="K110" s="1">
        <v>0</v>
      </c>
      <c r="L110" s="3">
        <v>15</v>
      </c>
      <c r="M110" s="1">
        <v>0</v>
      </c>
      <c r="N110" s="1">
        <v>0</v>
      </c>
      <c r="O110" s="3">
        <v>0</v>
      </c>
      <c r="P110" s="1">
        <v>0</v>
      </c>
      <c r="Q110" s="3">
        <f>SUM(E110:P110)</f>
        <v>153</v>
      </c>
    </row>
    <row r="111" spans="1:17" s="1" customFormat="1" ht="12.75">
      <c r="A111" s="3"/>
      <c r="C111" s="21"/>
      <c r="E111" s="3"/>
      <c r="H111" s="3"/>
      <c r="J111" s="3"/>
      <c r="L111" s="3"/>
      <c r="O111" s="3"/>
      <c r="Q111" s="3"/>
    </row>
    <row r="112" spans="1:17" s="26" customFormat="1" ht="12.75">
      <c r="A112" s="25"/>
      <c r="C112" s="27"/>
      <c r="E112" s="25"/>
      <c r="H112" s="25"/>
      <c r="J112" s="25"/>
      <c r="L112" s="25"/>
      <c r="O112" s="25"/>
      <c r="Q112" s="25"/>
    </row>
    <row r="113" spans="1:17" s="1" customFormat="1" ht="12.75">
      <c r="A113" s="3" t="s">
        <v>95</v>
      </c>
      <c r="C113" s="21"/>
      <c r="E113" s="3">
        <f>SUM(E106:E112)</f>
        <v>2995</v>
      </c>
      <c r="F113" s="1">
        <f>SUM(F106:F112)</f>
        <v>1247</v>
      </c>
      <c r="G113" s="1">
        <f aca="true" t="shared" si="9" ref="G113:Q113">SUM(G106:G112)</f>
        <v>75</v>
      </c>
      <c r="H113" s="3">
        <f t="shared" si="9"/>
        <v>459</v>
      </c>
      <c r="I113" s="1">
        <f t="shared" si="9"/>
        <v>50</v>
      </c>
      <c r="J113" s="3">
        <f t="shared" si="9"/>
        <v>1152</v>
      </c>
      <c r="K113" s="1">
        <f t="shared" si="9"/>
        <v>465</v>
      </c>
      <c r="L113" s="3">
        <f t="shared" si="9"/>
        <v>29</v>
      </c>
      <c r="M113" s="1">
        <f t="shared" si="9"/>
        <v>124</v>
      </c>
      <c r="N113" s="1">
        <f t="shared" si="9"/>
        <v>37</v>
      </c>
      <c r="O113" s="3">
        <f t="shared" si="9"/>
        <v>7</v>
      </c>
      <c r="P113" s="1">
        <f t="shared" si="9"/>
        <v>30</v>
      </c>
      <c r="Q113" s="3">
        <f t="shared" si="9"/>
        <v>6670</v>
      </c>
    </row>
    <row r="114" spans="1:17" s="1" customFormat="1" ht="12.75">
      <c r="A114" s="3"/>
      <c r="C114" s="21"/>
      <c r="E114" s="3"/>
      <c r="H114" s="3"/>
      <c r="J114" s="3"/>
      <c r="L114" s="3"/>
      <c r="O114" s="3"/>
      <c r="Q114" s="3"/>
    </row>
    <row r="124" ht="12.75">
      <c r="A124" s="4"/>
    </row>
    <row r="125" ht="12.75">
      <c r="A125" s="4"/>
    </row>
  </sheetData>
  <sheetProtection/>
  <printOptions/>
  <pageMargins left="0.25" right="0.25" top="0.75" bottom="0.75" header="0.3" footer="0.3"/>
  <pageSetup horizontalDpi="600" verticalDpi="600" orientation="portrait" paperSize="9" scale="73" r:id="rId1"/>
  <rowBreaks count="1" manualBreakCount="1">
    <brk id="5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</dc:creator>
  <cp:keywords/>
  <dc:description/>
  <cp:lastModifiedBy>Nils Rack</cp:lastModifiedBy>
  <cp:lastPrinted>2017-06-28T12:52:44Z</cp:lastPrinted>
  <dcterms:created xsi:type="dcterms:W3CDTF">2005-04-11T09:35:18Z</dcterms:created>
  <dcterms:modified xsi:type="dcterms:W3CDTF">2017-07-07T08:33:49Z</dcterms:modified>
  <cp:category/>
  <cp:version/>
  <cp:contentType/>
  <cp:contentStatus/>
</cp:coreProperties>
</file>